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alti\Documents\11.1 Schiesswesen\19 Besuchte Schiessanlässe\2024 Jura Kantonal Schützenfest\"/>
    </mc:Choice>
  </mc:AlternateContent>
  <xr:revisionPtr revIDLastSave="0" documentId="13_ncr:1_{60C39B32-82B8-467C-901A-6F21342DDBEA}" xr6:coauthVersionLast="47" xr6:coauthVersionMax="47" xr10:uidLastSave="{00000000-0000-0000-0000-000000000000}"/>
  <bookViews>
    <workbookView xWindow="-110" yWindow="-110" windowWidth="25820" windowHeight="14020" xr2:uid="{00000000-000D-0000-FFFF-FFFF00000000}"/>
  </bookViews>
  <sheets>
    <sheet name="Stichbestellung" sheetId="1" r:id="rId1"/>
  </sheets>
  <definedNames>
    <definedName name="_xlnm.Print_Area" localSheetId="0">Stichbestellung!$A$1:$I$38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8" i="1" l="1"/>
  <c r="I17" i="1"/>
  <c r="I16" i="1"/>
  <c r="I20" i="1"/>
  <c r="I11" i="1"/>
  <c r="A29" i="1"/>
  <c r="J29" i="1" s="1"/>
  <c r="L29" i="1"/>
  <c r="K29" i="1"/>
  <c r="F24" i="1"/>
  <c r="F11" i="1"/>
  <c r="F25" i="1"/>
  <c r="G25" i="1"/>
  <c r="F20" i="1"/>
  <c r="F12" i="1"/>
  <c r="F10" i="1"/>
  <c r="F23" i="1"/>
  <c r="F22" i="1"/>
  <c r="F21" i="1"/>
  <c r="F19" i="1"/>
  <c r="F18" i="1"/>
  <c r="F17" i="1"/>
  <c r="F16" i="1"/>
  <c r="F15" i="1"/>
  <c r="F14" i="1"/>
  <c r="F13" i="1"/>
  <c r="I23" i="1"/>
  <c r="I22" i="1"/>
  <c r="I21" i="1"/>
  <c r="I19" i="1"/>
  <c r="I15" i="1"/>
  <c r="I14" i="1"/>
  <c r="I13" i="1"/>
  <c r="I12" i="1"/>
  <c r="I10" i="1"/>
  <c r="I27" i="1" l="1"/>
  <c r="I29" i="1"/>
  <c r="I26" i="1"/>
  <c r="I28" i="1" s="1"/>
  <c r="F26" i="1"/>
  <c r="I30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Robert Kistler</author>
  </authors>
  <commentList>
    <comment ref="A10" authorId="0" shapeId="0" xr:uid="{00000000-0006-0000-0000-000001000000}">
      <text>
        <r>
          <rPr>
            <sz val="8"/>
            <color indexed="81"/>
            <rFont val="Segoe UI"/>
            <family val="2"/>
          </rPr>
          <t>Anzahl Übungskehr eintragen.</t>
        </r>
      </text>
    </comment>
    <comment ref="A11" authorId="0" shapeId="0" xr:uid="{00000000-0006-0000-0000-000002000000}">
      <text>
        <r>
          <rPr>
            <sz val="8"/>
            <color indexed="81"/>
            <rFont val="Segoe UI"/>
            <family val="2"/>
          </rPr>
          <t>gewünschter Stich mit "x" oder "1" eintragen</t>
        </r>
      </text>
    </comment>
    <comment ref="D11" authorId="0" shapeId="0" xr:uid="{00000000-0006-0000-0000-000003000000}">
      <text>
        <r>
          <rPr>
            <sz val="8"/>
            <color indexed="81"/>
            <rFont val="Segoe UI"/>
            <family val="2"/>
          </rPr>
          <t>Wenn der Vereinsstich durch den Verein übernommen wird mit "x" kennzeichnen, sonst leer lassen.</t>
        </r>
      </text>
    </comment>
    <comment ref="A12" authorId="0" shapeId="0" xr:uid="{00000000-0006-0000-0000-000004000000}">
      <text>
        <r>
          <rPr>
            <sz val="8"/>
            <color indexed="81"/>
            <rFont val="Segoe UI"/>
            <family val="2"/>
          </rPr>
          <t>gewünschter Stich mit "x" oder "1" eintragen</t>
        </r>
      </text>
    </comment>
    <comment ref="A13" authorId="0" shapeId="0" xr:uid="{00000000-0006-0000-0000-000005000000}">
      <text>
        <r>
          <rPr>
            <sz val="8"/>
            <color indexed="81"/>
            <rFont val="Segoe UI"/>
            <family val="2"/>
          </rPr>
          <t>gewünschter Stich mit "x" oder "1" eintragen</t>
        </r>
      </text>
    </comment>
    <comment ref="A14" authorId="0" shapeId="0" xr:uid="{00000000-0006-0000-0000-000006000000}">
      <text>
        <r>
          <rPr>
            <sz val="8"/>
            <color indexed="81"/>
            <rFont val="Segoe UI"/>
            <family val="2"/>
          </rPr>
          <t>gewünschter Stich mit "x" oder "1" eintragen</t>
        </r>
      </text>
    </comment>
    <comment ref="A15" authorId="0" shapeId="0" xr:uid="{00000000-0006-0000-0000-000007000000}">
      <text>
        <r>
          <rPr>
            <sz val="8"/>
            <color indexed="81"/>
            <rFont val="Segoe UI"/>
            <family val="2"/>
          </rPr>
          <t>gewünschter Stich mit "x" oder "1" eintragen</t>
        </r>
      </text>
    </comment>
    <comment ref="A16" authorId="0" shapeId="0" xr:uid="{00000000-0006-0000-0000-000008000000}">
      <text>
        <r>
          <rPr>
            <sz val="8"/>
            <color indexed="81"/>
            <rFont val="Segoe UI"/>
            <family val="2"/>
          </rPr>
          <t>gewünschter Stich mit "x" oder "1" eintragen</t>
        </r>
      </text>
    </comment>
    <comment ref="A17" authorId="0" shapeId="0" xr:uid="{00000000-0006-0000-0000-000009000000}">
      <text>
        <r>
          <rPr>
            <sz val="8"/>
            <color indexed="81"/>
            <rFont val="Segoe UI"/>
            <family val="2"/>
          </rPr>
          <t>gewünschter Stich mit "x" oder "1" eintragen</t>
        </r>
      </text>
    </comment>
    <comment ref="A18" authorId="0" shapeId="0" xr:uid="{00000000-0006-0000-0000-00000A000000}">
      <text>
        <r>
          <rPr>
            <sz val="8"/>
            <color indexed="81"/>
            <rFont val="Segoe UI"/>
            <family val="2"/>
          </rPr>
          <t>gewünschter Stich mit "x" oder "1" eintragen</t>
        </r>
      </text>
    </comment>
    <comment ref="A19" authorId="0" shapeId="0" xr:uid="{00000000-0006-0000-0000-00000B000000}">
      <text>
        <r>
          <rPr>
            <sz val="8"/>
            <color indexed="81"/>
            <rFont val="Segoe UI"/>
            <family val="2"/>
          </rPr>
          <t>gewünschter Stich mit "x" oder "1" eintragen</t>
        </r>
      </text>
    </comment>
    <comment ref="A20" authorId="0" shapeId="0" xr:uid="{00000000-0006-0000-0000-00000C000000}">
      <text>
        <r>
          <rPr>
            <sz val="8"/>
            <color indexed="81"/>
            <rFont val="Segoe UI"/>
            <family val="2"/>
          </rPr>
          <t>gewünschter Stich mit "x" oder "1" eintragen</t>
        </r>
      </text>
    </comment>
    <comment ref="A21" authorId="0" shapeId="0" xr:uid="{00000000-0006-0000-0000-00000D000000}">
      <text>
        <r>
          <rPr>
            <sz val="9"/>
            <color indexed="81"/>
            <rFont val="Segoe UI"/>
            <family val="2"/>
          </rPr>
          <t xml:space="preserve">Anzahl Nachdoppel eintragen
</t>
        </r>
      </text>
    </comment>
    <comment ref="A22" authorId="0" shapeId="0" xr:uid="{00000000-0006-0000-0000-00000E000000}">
      <text>
        <r>
          <rPr>
            <sz val="8"/>
            <color indexed="81"/>
            <rFont val="Segoe UI"/>
            <family val="2"/>
          </rPr>
          <t>gewünschter Stich mit "x" oder "1" eintragen</t>
        </r>
      </text>
    </comment>
    <comment ref="A23" authorId="0" shapeId="0" xr:uid="{00000000-0006-0000-0000-00000F000000}">
      <text>
        <r>
          <rPr>
            <sz val="8"/>
            <color indexed="81"/>
            <rFont val="Segoe UI"/>
            <family val="2"/>
          </rPr>
          <t>gewünschter Stich mit "x" oder "1" eintragen</t>
        </r>
      </text>
    </comment>
    <comment ref="D24" authorId="0" shapeId="0" xr:uid="{00000000-0006-0000-0000-000010000000}">
      <text>
        <r>
          <rPr>
            <sz val="8"/>
            <color indexed="81"/>
            <rFont val="Segoe UI"/>
            <family val="2"/>
          </rPr>
          <t>Wenn der Kantonalbeitrag durch den Verein übernommen wird mit "x" kennzeichnen, sonst leer lassen.</t>
        </r>
      </text>
    </comment>
    <comment ref="D25" authorId="0" shapeId="0" xr:uid="{00000000-0006-0000-0000-000011000000}">
      <text>
        <r>
          <rPr>
            <sz val="8"/>
            <color indexed="81"/>
            <rFont val="Segoe UI"/>
            <family val="2"/>
          </rPr>
          <t>Wenn der Vereinsstich durch den Verein übernommen wird mit "x" kennzeichnen, sonst leer lassen.</t>
        </r>
      </text>
    </comment>
    <comment ref="A29" authorId="0" shapeId="0" xr:uid="{00000000-0006-0000-0000-000012000000}">
      <text>
        <r>
          <rPr>
            <sz val="8"/>
            <color indexed="81"/>
            <rFont val="Segoe UI"/>
            <family val="2"/>
          </rPr>
          <t>Dieses Feld wird automatisch mit "lg" eingetragen, wenn die Liegendmeisterschaft angekreuzt wird und die entsprechenden Rangeure werden anhand der Eintragungen ermittelt und aufgeführt.</t>
        </r>
      </text>
    </comment>
    <comment ref="B29" authorId="0" shapeId="0" xr:uid="{00000000-0006-0000-0000-000013000000}">
      <text>
        <r>
          <rPr>
            <sz val="8"/>
            <color indexed="81"/>
            <rFont val="Segoe UI"/>
            <family val="2"/>
          </rPr>
          <t>Wenn die Meisterschaft zweistellig gewünscht wird = "ZM" oder dreistellig = "DM" eintragen, damit die korrekte Rangeurzahl aufgeführt wird.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<sst xmlns="http://schemas.openxmlformats.org/spreadsheetml/2006/main" count="66" uniqueCount="60">
  <si>
    <t>Anzahl:</t>
  </si>
  <si>
    <t>Programm:</t>
  </si>
  <si>
    <t>Preis:</t>
  </si>
  <si>
    <t>Schüsse:</t>
  </si>
  <si>
    <t>Total Schüsse</t>
  </si>
  <si>
    <t>Übungskehr</t>
  </si>
  <si>
    <t>A10; EF</t>
  </si>
  <si>
    <t>Verein</t>
  </si>
  <si>
    <t>A10;EF+SF</t>
  </si>
  <si>
    <t>A100;EF</t>
  </si>
  <si>
    <t>A10;SF</t>
  </si>
  <si>
    <t>Auszahlung</t>
  </si>
  <si>
    <t xml:space="preserve">A10;EF </t>
  </si>
  <si>
    <t>Serie</t>
  </si>
  <si>
    <t>A10:EF+SF</t>
  </si>
  <si>
    <t>Kranz</t>
  </si>
  <si>
    <t>A10;EF</t>
  </si>
  <si>
    <t>Ehrengaben</t>
  </si>
  <si>
    <t>Veteranen</t>
  </si>
  <si>
    <t>A10; EF+SF</t>
  </si>
  <si>
    <t>Liegendmeisterschaft</t>
  </si>
  <si>
    <t>Schiessbüchlein</t>
  </si>
  <si>
    <t>je 20 Schuss:</t>
  </si>
  <si>
    <t>1 Rangeur</t>
  </si>
  <si>
    <t>Anmeldung bis:</t>
  </si>
  <si>
    <t>Verantwortlicher:</t>
  </si>
  <si>
    <t>Waffe:</t>
  </si>
  <si>
    <t>Betrag total</t>
  </si>
  <si>
    <t xml:space="preserve"> Rangeure</t>
  </si>
  <si>
    <t>Meisterschaften:</t>
  </si>
  <si>
    <t>Liegend 4 / 2 Stg. 5 / 3 Stg. 6</t>
  </si>
  <si>
    <t>Rangeure</t>
  </si>
  <si>
    <t>Total:</t>
  </si>
  <si>
    <t>Bruno Jaeggi Tel. 079 362 55 18</t>
  </si>
  <si>
    <t>Mail: bruno.jaeggi@bluewin.ch</t>
  </si>
  <si>
    <t>Stichbestellung:</t>
  </si>
  <si>
    <t>6 + 4</t>
  </si>
  <si>
    <t>5 + 3</t>
  </si>
  <si>
    <t>Kurzschiessplan unter:</t>
  </si>
  <si>
    <t>Nachdoppel max.24</t>
  </si>
  <si>
    <t>Name:</t>
  </si>
  <si>
    <t>Vorname:</t>
  </si>
  <si>
    <t>Tel./Mobile:</t>
  </si>
  <si>
    <t>Stich- und Rangeurbestellung</t>
  </si>
  <si>
    <t>Kantonalbeitrag</t>
  </si>
  <si>
    <t>CHF</t>
  </si>
  <si>
    <t>Meisterschaft (ZM / DM)</t>
  </si>
  <si>
    <t>Schüsse Meisterschaft:</t>
  </si>
  <si>
    <t>Schüsse Stiche-Total:</t>
  </si>
  <si>
    <t>Stich-Rangeure:</t>
  </si>
  <si>
    <t>Kantonalschützenfest Jura 2024</t>
  </si>
  <si>
    <t>Schiesstage: 22. / 23. Juni 2024</t>
  </si>
  <si>
    <t>Saint-Martin</t>
  </si>
  <si>
    <t>Kunst(Gruppe)</t>
  </si>
  <si>
    <t>Nachwuchs</t>
  </si>
  <si>
    <t xml:space="preserve">Militär </t>
  </si>
  <si>
    <t>3 + 3</t>
  </si>
  <si>
    <t>https://tcju24.ch</t>
  </si>
  <si>
    <t xml:space="preserve"> Schiesstag;</t>
  </si>
  <si>
    <t>Samstag 22. Juni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</si>
</sst>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u/>
      <sz val="16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color indexed="81"/>
      <name val="Segoe UI"/>
      <family val="2"/>
    </font>
    <font>
      <sz val="9"/>
      <color indexed="81"/>
      <name val="Segoe UI"/>
      <family val="2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60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1" xfId="0" applyBorder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6" fillId="0" borderId="0" xfId="0" applyFont="1"/>
    <xf numFmtId="0" fontId="7" fillId="0" borderId="0" xfId="1"/>
    <xf numFmtId="0" fontId="9" fillId="0" borderId="0" xfId="0" applyFont="1"/>
    <xf numFmtId="0" fontId="10" fillId="0" borderId="0" xfId="0" applyFont="1"/>
    <xf numFmtId="0" fontId="11" fillId="2" borderId="0" xfId="0" applyFont="1" applyFill="1"/>
    <xf numFmtId="0" fontId="13" fillId="0" borderId="0" xfId="0" applyFont="1"/>
    <xf numFmtId="0" fontId="14" fillId="0" borderId="0" xfId="0" applyFont="1"/>
    <xf numFmtId="2" fontId="0" fillId="0" borderId="3" xfId="0" applyNumberFormat="1" applyBorder="1" applyAlignment="1">
      <alignment horizontal="center"/>
    </xf>
    <xf numFmtId="0" fontId="0" fillId="0" borderId="2" xfId="0" applyBorder="1"/>
    <xf numFmtId="0" fontId="2" fillId="0" borderId="2" xfId="0" applyFont="1" applyBorder="1"/>
    <xf numFmtId="0" fontId="0" fillId="0" borderId="3" xfId="0" applyBorder="1"/>
    <xf numFmtId="0" fontId="2" fillId="0" borderId="3" xfId="0" applyFont="1" applyBorder="1"/>
    <xf numFmtId="0" fontId="0" fillId="0" borderId="1" xfId="0" applyBorder="1" applyAlignment="1" applyProtection="1">
      <alignment horizontal="center"/>
      <protection hidden="1"/>
    </xf>
    <xf numFmtId="0" fontId="0" fillId="0" borderId="3" xfId="0" applyBorder="1" applyProtection="1">
      <protection locked="0" hidden="1"/>
    </xf>
    <xf numFmtId="2" fontId="0" fillId="0" borderId="1" xfId="0" applyNumberFormat="1" applyBorder="1" applyAlignment="1" applyProtection="1">
      <alignment horizontal="right"/>
      <protection hidden="1"/>
    </xf>
    <xf numFmtId="2" fontId="0" fillId="0" borderId="4" xfId="0" applyNumberFormat="1" applyBorder="1" applyAlignment="1" applyProtection="1">
      <alignment horizontal="right"/>
      <protection hidden="1"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3" xfId="0" applyBorder="1" applyAlignment="1" applyProtection="1">
      <alignment horizontal="center"/>
      <protection hidden="1"/>
    </xf>
    <xf numFmtId="2" fontId="0" fillId="0" borderId="10" xfId="0" applyNumberFormat="1" applyBorder="1" applyAlignment="1">
      <alignment horizontal="center"/>
    </xf>
    <xf numFmtId="2" fontId="3" fillId="0" borderId="2" xfId="0" applyNumberFormat="1" applyFont="1" applyBorder="1" applyAlignment="1">
      <alignment horizontal="center"/>
    </xf>
    <xf numFmtId="2" fontId="3" fillId="0" borderId="3" xfId="0" applyNumberFormat="1" applyFont="1" applyBorder="1" applyAlignment="1" applyProtection="1">
      <alignment horizontal="right"/>
      <protection hidden="1"/>
    </xf>
    <xf numFmtId="2" fontId="3" fillId="0" borderId="0" xfId="0" applyNumberFormat="1" applyFont="1" applyAlignment="1">
      <alignment horizontal="center"/>
    </xf>
    <xf numFmtId="2" fontId="3" fillId="0" borderId="0" xfId="0" applyNumberFormat="1" applyFont="1" applyAlignment="1" applyProtection="1">
      <alignment horizontal="right"/>
      <protection hidden="1"/>
    </xf>
    <xf numFmtId="0" fontId="18" fillId="3" borderId="0" xfId="0" applyFont="1" applyFill="1" applyAlignment="1" applyProtection="1">
      <alignment horizontal="center" vertical="center"/>
      <protection locked="0" hidden="1"/>
    </xf>
    <xf numFmtId="0" fontId="18" fillId="0" borderId="0" xfId="0" applyFont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8" fillId="0" borderId="0" xfId="0" applyFont="1" applyAlignment="1">
      <alignment horizontal="center"/>
    </xf>
    <xf numFmtId="15" fontId="11" fillId="2" borderId="2" xfId="0" applyNumberFormat="1" applyFont="1" applyFill="1" applyBorder="1" applyAlignment="1" applyProtection="1">
      <alignment horizontal="left"/>
      <protection locked="0" hidden="1"/>
    </xf>
    <xf numFmtId="15" fontId="11" fillId="2" borderId="6" xfId="0" applyNumberFormat="1" applyFont="1" applyFill="1" applyBorder="1" applyAlignment="1" applyProtection="1">
      <alignment horizontal="left"/>
      <protection locked="0" hidden="1"/>
    </xf>
    <xf numFmtId="15" fontId="11" fillId="2" borderId="3" xfId="0" applyNumberFormat="1" applyFont="1" applyFill="1" applyBorder="1" applyAlignment="1" applyProtection="1">
      <alignment horizontal="left"/>
      <protection locked="0" hidden="1"/>
    </xf>
    <xf numFmtId="0" fontId="12" fillId="0" borderId="0" xfId="0" applyFont="1" applyAlignment="1">
      <alignment horizontal="center"/>
    </xf>
    <xf numFmtId="0" fontId="1" fillId="0" borderId="5" xfId="0" applyFont="1" applyBorder="1" applyAlignment="1" applyProtection="1">
      <alignment horizontal="left"/>
      <protection locked="0" hidden="1"/>
    </xf>
    <xf numFmtId="0" fontId="1" fillId="0" borderId="5" xfId="0" applyFont="1" applyBorder="1" applyAlignment="1" applyProtection="1">
      <alignment horizontal="center"/>
      <protection locked="0" hidden="1"/>
    </xf>
    <xf numFmtId="0" fontId="19" fillId="0" borderId="5" xfId="0" applyFont="1" applyBorder="1" applyAlignment="1" applyProtection="1">
      <alignment horizontal="center"/>
      <protection locked="0" hidden="1"/>
    </xf>
    <xf numFmtId="0" fontId="15" fillId="0" borderId="2" xfId="0" applyFont="1" applyBorder="1" applyAlignment="1" applyProtection="1">
      <alignment horizontal="center"/>
      <protection hidden="1"/>
    </xf>
    <xf numFmtId="0" fontId="15" fillId="0" borderId="6" xfId="0" applyFont="1" applyBorder="1" applyAlignment="1" applyProtection="1">
      <alignment horizontal="center"/>
      <protection hidden="1"/>
    </xf>
    <xf numFmtId="0" fontId="15" fillId="0" borderId="3" xfId="0" applyFont="1" applyBorder="1" applyAlignment="1" applyProtection="1">
      <alignment horizontal="center"/>
      <protection hidden="1"/>
    </xf>
    <xf numFmtId="49" fontId="3" fillId="0" borderId="7" xfId="0" applyNumberFormat="1" applyFont="1" applyBorder="1" applyAlignment="1" applyProtection="1">
      <alignment horizontal="center"/>
      <protection locked="0" hidden="1"/>
    </xf>
    <xf numFmtId="49" fontId="3" fillId="0" borderId="8" xfId="0" applyNumberFormat="1" applyFont="1" applyBorder="1" applyAlignment="1" applyProtection="1">
      <alignment horizontal="center"/>
      <protection locked="0" hidden="1"/>
    </xf>
    <xf numFmtId="49" fontId="3" fillId="0" borderId="9" xfId="0" applyNumberFormat="1" applyFont="1" applyBorder="1" applyAlignment="1" applyProtection="1">
      <alignment horizontal="center"/>
      <protection locked="0" hidden="1"/>
    </xf>
    <xf numFmtId="0" fontId="3" fillId="0" borderId="0" xfId="0" applyFont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0" fillId="0" borderId="2" xfId="0" applyBorder="1" applyAlignment="1" applyProtection="1">
      <alignment horizontal="center"/>
      <protection locked="0" hidden="1"/>
    </xf>
    <xf numFmtId="0" fontId="0" fillId="0" borderId="3" xfId="0" applyBorder="1" applyAlignment="1" applyProtection="1">
      <alignment horizontal="center"/>
      <protection locked="0" hidden="1"/>
    </xf>
    <xf numFmtId="0" fontId="3" fillId="0" borderId="2" xfId="0" applyFont="1" applyBorder="1" applyAlignment="1">
      <alignment horizontal="right"/>
    </xf>
    <xf numFmtId="0" fontId="3" fillId="0" borderId="6" xfId="0" applyFont="1" applyBorder="1" applyAlignment="1">
      <alignment horizontal="right"/>
    </xf>
    <xf numFmtId="0" fontId="3" fillId="0" borderId="3" xfId="0" applyFont="1" applyBorder="1" applyAlignment="1">
      <alignment horizontal="right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cju24.ch/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8"/>
  <sheetViews>
    <sheetView showGridLines="0" showZeros="0" tabSelected="1" topLeftCell="A4" workbookViewId="0">
      <selection activeCell="N14" sqref="N14"/>
    </sheetView>
  </sheetViews>
  <sheetFormatPr baseColWidth="10" defaultRowHeight="14.5" x14ac:dyDescent="0.35"/>
  <cols>
    <col min="1" max="1" width="5.54296875" customWidth="1"/>
    <col min="2" max="2" width="2.7265625" customWidth="1"/>
    <col min="3" max="3" width="22.26953125" customWidth="1"/>
    <col min="4" max="4" width="2.26953125" customWidth="1"/>
    <col min="5" max="6" width="6.453125" customWidth="1"/>
    <col min="7" max="7" width="13.1796875" customWidth="1"/>
    <col min="8" max="8" width="13.81640625" customWidth="1"/>
    <col min="9" max="9" width="11.7265625" bestFit="1" customWidth="1"/>
    <col min="10" max="12" width="3.1796875" hidden="1" customWidth="1"/>
  </cols>
  <sheetData>
    <row r="1" spans="1:9" s="11" customFormat="1" ht="28.5" x14ac:dyDescent="0.65">
      <c r="A1" s="37" t="s">
        <v>43</v>
      </c>
      <c r="B1" s="37"/>
      <c r="C1" s="37"/>
      <c r="D1" s="37"/>
      <c r="E1" s="37"/>
      <c r="F1" s="37"/>
      <c r="G1" s="37"/>
      <c r="H1" s="37"/>
      <c r="I1" s="37"/>
    </row>
    <row r="2" spans="1:9" s="11" customFormat="1" ht="28.5" x14ac:dyDescent="0.65">
      <c r="A2" s="37" t="s">
        <v>50</v>
      </c>
      <c r="B2" s="37"/>
      <c r="C2" s="37"/>
      <c r="D2" s="37"/>
      <c r="E2" s="37"/>
      <c r="F2" s="37"/>
      <c r="G2" s="37"/>
      <c r="H2" s="37"/>
      <c r="I2" s="37"/>
    </row>
    <row r="3" spans="1:9" s="14" customFormat="1" ht="15.5" x14ac:dyDescent="0.35">
      <c r="A3" s="41" t="s">
        <v>51</v>
      </c>
      <c r="B3" s="41"/>
      <c r="C3" s="41"/>
      <c r="D3" s="41"/>
      <c r="E3" s="41"/>
      <c r="F3" s="41"/>
      <c r="G3" s="41"/>
      <c r="H3" s="41"/>
      <c r="I3" s="41"/>
    </row>
    <row r="4" spans="1:9" ht="26" x14ac:dyDescent="0.6">
      <c r="A4" s="15" t="s">
        <v>40</v>
      </c>
      <c r="B4" s="15"/>
      <c r="C4" s="43"/>
      <c r="D4" s="43"/>
      <c r="E4" s="43"/>
      <c r="F4" s="4"/>
      <c r="G4" s="15" t="s">
        <v>41</v>
      </c>
      <c r="H4" s="42"/>
      <c r="I4" s="42"/>
    </row>
    <row r="5" spans="1:9" ht="26" x14ac:dyDescent="0.6">
      <c r="A5" s="1"/>
      <c r="B5" s="1"/>
      <c r="C5" s="1"/>
      <c r="D5" s="1"/>
      <c r="E5" s="1"/>
      <c r="F5" s="1"/>
      <c r="G5" s="1"/>
      <c r="H5" s="1"/>
      <c r="I5" s="1"/>
    </row>
    <row r="6" spans="1:9" ht="26" x14ac:dyDescent="0.6">
      <c r="A6" s="1"/>
      <c r="B6" s="1"/>
      <c r="C6" s="1" t="s">
        <v>26</v>
      </c>
      <c r="D6" s="35"/>
      <c r="E6" s="36"/>
      <c r="F6" s="1"/>
      <c r="G6" s="15" t="s">
        <v>42</v>
      </c>
      <c r="H6" s="44"/>
      <c r="I6" s="44"/>
    </row>
    <row r="7" spans="1:9" ht="26" x14ac:dyDescent="0.6">
      <c r="A7" s="1"/>
      <c r="B7" s="1"/>
      <c r="C7" s="1"/>
      <c r="D7" s="1"/>
      <c r="E7" s="1"/>
      <c r="F7" s="1"/>
      <c r="G7" s="1"/>
      <c r="H7" s="1"/>
      <c r="I7" s="1"/>
    </row>
    <row r="8" spans="1:9" x14ac:dyDescent="0.35">
      <c r="A8" s="9" t="s">
        <v>0</v>
      </c>
      <c r="B8" s="9"/>
      <c r="C8" t="s">
        <v>35</v>
      </c>
      <c r="E8" s="6" t="s">
        <v>2</v>
      </c>
      <c r="F8" s="6"/>
      <c r="G8" t="s">
        <v>1</v>
      </c>
      <c r="H8" s="6" t="s">
        <v>3</v>
      </c>
      <c r="I8" s="2" t="s">
        <v>4</v>
      </c>
    </row>
    <row r="9" spans="1:9" x14ac:dyDescent="0.35">
      <c r="A9" s="9"/>
      <c r="B9" s="9"/>
    </row>
    <row r="10" spans="1:9" x14ac:dyDescent="0.35">
      <c r="A10" s="55"/>
      <c r="B10" s="56"/>
      <c r="C10" s="17" t="s">
        <v>5</v>
      </c>
      <c r="D10" s="19"/>
      <c r="E10" s="16">
        <v>6</v>
      </c>
      <c r="F10" s="23">
        <f>IF($A$10&gt;0,+$A$10*E10,0)</f>
        <v>0</v>
      </c>
      <c r="G10" s="3" t="s">
        <v>6</v>
      </c>
      <c r="H10" s="3">
        <v>5</v>
      </c>
      <c r="I10" s="21">
        <f>IF($A$10&gt;0,+$A$10*H10,0)</f>
        <v>0</v>
      </c>
    </row>
    <row r="11" spans="1:9" x14ac:dyDescent="0.35">
      <c r="A11" s="55"/>
      <c r="B11" s="56"/>
      <c r="C11" s="17" t="s">
        <v>7</v>
      </c>
      <c r="D11" s="22"/>
      <c r="E11" s="16">
        <v>17</v>
      </c>
      <c r="F11" s="23">
        <f>IF(D11="x",0,IF($A$11&gt;0,+E11,0))</f>
        <v>0</v>
      </c>
      <c r="G11" s="3" t="s">
        <v>8</v>
      </c>
      <c r="H11" s="3" t="s">
        <v>36</v>
      </c>
      <c r="I11" s="21">
        <f>IF($A$11&gt;0,10,0)</f>
        <v>0</v>
      </c>
    </row>
    <row r="12" spans="1:9" x14ac:dyDescent="0.35">
      <c r="A12" s="55"/>
      <c r="B12" s="56"/>
      <c r="C12" s="17" t="s">
        <v>53</v>
      </c>
      <c r="D12" s="19"/>
      <c r="E12" s="16">
        <v>22</v>
      </c>
      <c r="F12" s="23">
        <f>IF($A$12="x",E12,IF($A$12&gt;0,+$A$12*E12,0))</f>
        <v>0</v>
      </c>
      <c r="G12" s="3" t="s">
        <v>9</v>
      </c>
      <c r="H12" s="3">
        <v>5</v>
      </c>
      <c r="I12" s="21">
        <f>IF($A$12="x",H12,IF($A$12&gt;0,+$A$12*H12,0))</f>
        <v>0</v>
      </c>
    </row>
    <row r="13" spans="1:9" x14ac:dyDescent="0.35">
      <c r="A13" s="55"/>
      <c r="B13" s="56"/>
      <c r="C13" s="18" t="s">
        <v>55</v>
      </c>
      <c r="D13" s="20"/>
      <c r="E13" s="16">
        <v>22</v>
      </c>
      <c r="F13" s="23">
        <f>IF($A$13="x",E13,IF($A$13&gt;0,+$A$13*E13,0))</f>
        <v>0</v>
      </c>
      <c r="G13" s="3" t="s">
        <v>9</v>
      </c>
      <c r="H13" s="3">
        <v>4</v>
      </c>
      <c r="I13" s="21">
        <f>IF($A$13="x",H13,IF($A$13&gt;0,+$A$13*H13,0))</f>
        <v>0</v>
      </c>
    </row>
    <row r="14" spans="1:9" x14ac:dyDescent="0.35">
      <c r="A14" s="55"/>
      <c r="B14" s="56"/>
      <c r="C14" s="17" t="s">
        <v>11</v>
      </c>
      <c r="D14" s="19"/>
      <c r="E14" s="16">
        <v>22</v>
      </c>
      <c r="F14" s="23">
        <f>IF($A$14="x",E14,IF($A$14&gt;0,+$A$14*E14,0))</f>
        <v>0</v>
      </c>
      <c r="G14" s="3" t="s">
        <v>12</v>
      </c>
      <c r="H14" s="3">
        <v>6</v>
      </c>
      <c r="I14" s="21">
        <f>IF($A$14="x",H14,IF($A$14&gt;0,+$A$14*H14,0))</f>
        <v>0</v>
      </c>
    </row>
    <row r="15" spans="1:9" x14ac:dyDescent="0.35">
      <c r="A15" s="55"/>
      <c r="B15" s="56"/>
      <c r="C15" s="17" t="s">
        <v>13</v>
      </c>
      <c r="D15" s="19"/>
      <c r="E15" s="16">
        <v>22</v>
      </c>
      <c r="F15" s="23">
        <f>IF($A$15="x",E15,IF($A$15&gt;0,+$A$15*E15,0))</f>
        <v>0</v>
      </c>
      <c r="G15" s="3" t="s">
        <v>10</v>
      </c>
      <c r="H15" s="3">
        <v>6</v>
      </c>
      <c r="I15" s="21">
        <f>IF($A$15="x",H15,IF($A$15&gt;0,+$A$15*H15,0))</f>
        <v>0</v>
      </c>
    </row>
    <row r="16" spans="1:9" x14ac:dyDescent="0.35">
      <c r="A16" s="55"/>
      <c r="B16" s="56"/>
      <c r="C16" s="17" t="s">
        <v>52</v>
      </c>
      <c r="D16" s="19"/>
      <c r="E16" s="16">
        <v>22</v>
      </c>
      <c r="F16" s="23">
        <f>IF($A$16="x",E16,IF($A$16&gt;0,+$A$16*E16,0))</f>
        <v>0</v>
      </c>
      <c r="G16" s="3" t="s">
        <v>14</v>
      </c>
      <c r="H16" s="3" t="s">
        <v>56</v>
      </c>
      <c r="I16" s="21">
        <f>IF($A$16&gt;0,6,0)</f>
        <v>0</v>
      </c>
    </row>
    <row r="17" spans="1:12" x14ac:dyDescent="0.35">
      <c r="A17" s="55"/>
      <c r="B17" s="56"/>
      <c r="C17" s="17" t="s">
        <v>15</v>
      </c>
      <c r="D17" s="19"/>
      <c r="E17" s="16">
        <v>14</v>
      </c>
      <c r="F17" s="23">
        <f>IF($A$17="x",E17,IF($A$17&gt;0,+$A$17*E17,0))</f>
        <v>0</v>
      </c>
      <c r="G17" s="3" t="s">
        <v>16</v>
      </c>
      <c r="H17" s="3">
        <v>6</v>
      </c>
      <c r="I17" s="21">
        <f>IF($A$17="x",H17,IF($A$17&gt;0,+$A$17*H17,0))</f>
        <v>0</v>
      </c>
    </row>
    <row r="18" spans="1:12" x14ac:dyDescent="0.35">
      <c r="A18" s="55"/>
      <c r="B18" s="56"/>
      <c r="C18" s="17" t="s">
        <v>17</v>
      </c>
      <c r="D18" s="19"/>
      <c r="E18" s="16">
        <v>13</v>
      </c>
      <c r="F18" s="23">
        <f>IF($A$18="x",E18,IF($A$18&gt;0,+$A$18*E18,0))</f>
        <v>0</v>
      </c>
      <c r="G18" s="3" t="s">
        <v>9</v>
      </c>
      <c r="H18" s="3">
        <v>3</v>
      </c>
      <c r="I18" s="21">
        <f>IF($A$18="x",H18,IF($A$18&gt;0,+$A$18*H18,0))</f>
        <v>0</v>
      </c>
    </row>
    <row r="19" spans="1:12" x14ac:dyDescent="0.35">
      <c r="A19" s="55"/>
      <c r="B19" s="56"/>
      <c r="C19" s="17" t="s">
        <v>18</v>
      </c>
      <c r="D19" s="19"/>
      <c r="E19" s="16">
        <v>22</v>
      </c>
      <c r="F19" s="23">
        <f>IF($A$19="x",E19,IF($A$19&gt;0,+$A$19*E19,0))</f>
        <v>0</v>
      </c>
      <c r="G19" s="3" t="s">
        <v>9</v>
      </c>
      <c r="H19" s="3">
        <v>5</v>
      </c>
      <c r="I19" s="21">
        <f>IF($A$19="x",H19,IF($A$19&gt;0,+$A$19*H19,0))</f>
        <v>0</v>
      </c>
    </row>
    <row r="20" spans="1:12" x14ac:dyDescent="0.35">
      <c r="A20" s="55"/>
      <c r="B20" s="56"/>
      <c r="C20" s="17" t="s">
        <v>54</v>
      </c>
      <c r="D20" s="19"/>
      <c r="E20" s="16">
        <v>14</v>
      </c>
      <c r="F20" s="23">
        <f>IF($A$20&gt;0,+E20,0)</f>
        <v>0</v>
      </c>
      <c r="G20" s="3" t="s">
        <v>19</v>
      </c>
      <c r="H20" s="3" t="s">
        <v>37</v>
      </c>
      <c r="I20" s="21">
        <f>IF($A$20&gt;0,8,0)</f>
        <v>0</v>
      </c>
    </row>
    <row r="21" spans="1:12" x14ac:dyDescent="0.35">
      <c r="A21" s="55"/>
      <c r="B21" s="56"/>
      <c r="C21" s="18" t="s">
        <v>39</v>
      </c>
      <c r="D21" s="20"/>
      <c r="E21" s="16">
        <v>7</v>
      </c>
      <c r="F21" s="23">
        <f>IF($A$21&gt;0,+$A$21*E21,0)</f>
        <v>0</v>
      </c>
      <c r="G21" s="3" t="s">
        <v>9</v>
      </c>
      <c r="H21" s="3">
        <v>2</v>
      </c>
      <c r="I21" s="21">
        <f>IF($A$21&gt;0,+$A$21*H21,0)</f>
        <v>0</v>
      </c>
    </row>
    <row r="22" spans="1:12" x14ac:dyDescent="0.35">
      <c r="A22" s="55"/>
      <c r="B22" s="56"/>
      <c r="C22" s="17" t="s">
        <v>20</v>
      </c>
      <c r="D22" s="19"/>
      <c r="E22" s="16">
        <v>90</v>
      </c>
      <c r="F22" s="23">
        <f>IF($A$22="x",E22,IF($A$22&gt;0,+$A$22*E22,0))</f>
        <v>0</v>
      </c>
      <c r="G22" s="3" t="s">
        <v>16</v>
      </c>
      <c r="H22" s="3">
        <v>60</v>
      </c>
      <c r="I22" s="21">
        <f>IF($A$22="x",H22,IF($A$22&gt;0,+$A$22*H22,0))</f>
        <v>0</v>
      </c>
    </row>
    <row r="23" spans="1:12" x14ac:dyDescent="0.35">
      <c r="A23" s="55"/>
      <c r="B23" s="56"/>
      <c r="C23" s="17" t="s">
        <v>46</v>
      </c>
      <c r="D23" s="19"/>
      <c r="E23" s="16">
        <v>90</v>
      </c>
      <c r="F23" s="23">
        <f>IF($A$23="x",E23,IF($A$23&gt;0,+$A$23*E23,0))</f>
        <v>0</v>
      </c>
      <c r="G23" s="3" t="s">
        <v>16</v>
      </c>
      <c r="H23" s="3">
        <v>60</v>
      </c>
      <c r="I23" s="21">
        <f>IF($A$23="x",H23,IF($A$23&gt;0,+$A$23*H23,0))</f>
        <v>0</v>
      </c>
    </row>
    <row r="24" spans="1:12" x14ac:dyDescent="0.35">
      <c r="A24" s="55"/>
      <c r="B24" s="56"/>
      <c r="C24" s="17" t="s">
        <v>44</v>
      </c>
      <c r="D24" s="22"/>
      <c r="E24" s="16">
        <v>8</v>
      </c>
      <c r="F24" s="24">
        <f>IF(A24=0,0,IF(D24="x","",+E24))</f>
        <v>0</v>
      </c>
      <c r="G24" s="25"/>
      <c r="H24" s="26"/>
      <c r="I24" s="27"/>
    </row>
    <row r="25" spans="1:12" x14ac:dyDescent="0.35">
      <c r="A25" s="55"/>
      <c r="B25" s="56"/>
      <c r="C25" s="17" t="s">
        <v>21</v>
      </c>
      <c r="D25" s="22"/>
      <c r="E25" s="28">
        <v>28</v>
      </c>
      <c r="F25" s="24">
        <f>IF(A25=0,0,IF(D25="x","",+E25))</f>
        <v>0</v>
      </c>
      <c r="G25" s="45" t="str">
        <f>IF(D11="x","x = wird vom Verein übernommen",IF(D25&gt;0,"x = wird vom Verein übernommen",""))</f>
        <v/>
      </c>
      <c r="H25" s="46"/>
      <c r="I25" s="47"/>
    </row>
    <row r="26" spans="1:12" x14ac:dyDescent="0.35">
      <c r="A26" s="57" t="s">
        <v>27</v>
      </c>
      <c r="B26" s="58"/>
      <c r="C26" s="58"/>
      <c r="D26" s="59"/>
      <c r="E26" s="29" t="s">
        <v>45</v>
      </c>
      <c r="F26" s="30">
        <f>SUM(F10:F25)</f>
        <v>0</v>
      </c>
      <c r="G26" s="53" t="s">
        <v>48</v>
      </c>
      <c r="H26" s="54"/>
      <c r="I26" s="21">
        <f>SUM(I10:I21)</f>
        <v>0</v>
      </c>
    </row>
    <row r="27" spans="1:12" x14ac:dyDescent="0.35">
      <c r="C27" s="8"/>
      <c r="D27" s="8"/>
      <c r="E27" s="31"/>
      <c r="F27" s="32"/>
      <c r="G27" s="51" t="s">
        <v>47</v>
      </c>
      <c r="H27" s="52"/>
      <c r="I27" s="21">
        <f>+I22+I23</f>
        <v>0</v>
      </c>
    </row>
    <row r="28" spans="1:12" x14ac:dyDescent="0.35">
      <c r="C28" t="s">
        <v>49</v>
      </c>
      <c r="E28" s="2" t="s">
        <v>22</v>
      </c>
      <c r="F28" s="2"/>
      <c r="G28" s="2" t="s">
        <v>23</v>
      </c>
      <c r="H28" s="5" t="s">
        <v>28</v>
      </c>
      <c r="I28" s="21">
        <f>ROUNDUP(+I26/20,0)</f>
        <v>0</v>
      </c>
    </row>
    <row r="29" spans="1:12" x14ac:dyDescent="0.35">
      <c r="A29" s="34" t="str">
        <f>IF(A22="x","lg","")</f>
        <v/>
      </c>
      <c r="B29" s="33"/>
      <c r="C29" t="s">
        <v>29</v>
      </c>
      <c r="D29" s="2"/>
      <c r="E29" s="2" t="s">
        <v>30</v>
      </c>
      <c r="F29" s="2"/>
      <c r="G29" s="2"/>
      <c r="H29" s="5" t="s">
        <v>31</v>
      </c>
      <c r="I29" s="21">
        <f>SUM(J29:L29)</f>
        <v>0</v>
      </c>
      <c r="J29">
        <f>IF(A29="lg",4,0)</f>
        <v>0</v>
      </c>
      <c r="K29">
        <f>IF(B29="DM",6,0)</f>
        <v>0</v>
      </c>
      <c r="L29">
        <f>IF(B29="ZM",5,0)</f>
        <v>0</v>
      </c>
    </row>
    <row r="30" spans="1:12" x14ac:dyDescent="0.35">
      <c r="H30" s="7" t="s">
        <v>32</v>
      </c>
      <c r="I30" s="21">
        <f>+I28+I29</f>
        <v>0</v>
      </c>
    </row>
    <row r="31" spans="1:12" ht="15" thickBot="1" x14ac:dyDescent="0.4"/>
    <row r="32" spans="1:12" ht="15" thickBot="1" x14ac:dyDescent="0.4">
      <c r="C32" s="8" t="s">
        <v>58</v>
      </c>
      <c r="E32" s="48" t="s">
        <v>59</v>
      </c>
      <c r="F32" s="49"/>
      <c r="G32" s="49"/>
      <c r="H32" s="49"/>
      <c r="I32" s="50"/>
    </row>
    <row r="33" spans="1:9" x14ac:dyDescent="0.35">
      <c r="C33" t="s">
        <v>38</v>
      </c>
      <c r="E33" s="10" t="s">
        <v>57</v>
      </c>
      <c r="F33" s="10"/>
    </row>
    <row r="34" spans="1:9" x14ac:dyDescent="0.35">
      <c r="E34" s="10"/>
      <c r="F34" s="10"/>
    </row>
    <row r="35" spans="1:9" ht="21" x14ac:dyDescent="0.5">
      <c r="A35" s="12"/>
      <c r="B35" s="12"/>
      <c r="C35" s="13" t="s">
        <v>24</v>
      </c>
      <c r="D35" s="13"/>
      <c r="E35" s="38">
        <v>45268</v>
      </c>
      <c r="F35" s="39"/>
      <c r="G35" s="40"/>
      <c r="H35" s="12"/>
      <c r="I35" s="12"/>
    </row>
    <row r="37" spans="1:9" x14ac:dyDescent="0.35">
      <c r="C37" t="s">
        <v>25</v>
      </c>
      <c r="E37" t="s">
        <v>33</v>
      </c>
    </row>
    <row r="38" spans="1:9" x14ac:dyDescent="0.35">
      <c r="E38" s="8" t="s">
        <v>34</v>
      </c>
      <c r="F38" s="8"/>
      <c r="G38" s="8"/>
      <c r="H38" s="8"/>
    </row>
  </sheetData>
  <sheetProtection algorithmName="SHA-512" hashValue="l+gk61Jn4cIBSWV2AHUi3cn8ZcewfTjcDU4w3/C2qkIw7nan5iMBgXIvlxe/CcAIsBD2H2i1Tifp+5YBApuc9w==" saltValue="G9y79urWh6o0VALK5z+Q5Q==" spinCount="100000" sheet="1" objects="1" scenarios="1"/>
  <protectedRanges>
    <protectedRange sqref="B29" name="Bereich6"/>
    <protectedRange sqref="C4" name="Bereich1"/>
    <protectedRange sqref="H4" name="Bereich2"/>
    <protectedRange sqref="D6" name="Bereich3"/>
    <protectedRange sqref="H6" name="Bereich4"/>
    <protectedRange sqref="A10:B25" name="Bereich5"/>
  </protectedRanges>
  <mergeCells count="29">
    <mergeCell ref="A24:B24"/>
    <mergeCell ref="A25:B25"/>
    <mergeCell ref="A26:D26"/>
    <mergeCell ref="A19:B19"/>
    <mergeCell ref="A20:B20"/>
    <mergeCell ref="A21:B21"/>
    <mergeCell ref="A22:B22"/>
    <mergeCell ref="A23:B23"/>
    <mergeCell ref="A14:B14"/>
    <mergeCell ref="A15:B15"/>
    <mergeCell ref="A16:B16"/>
    <mergeCell ref="A17:B17"/>
    <mergeCell ref="A18:B18"/>
    <mergeCell ref="D6:E6"/>
    <mergeCell ref="A1:I1"/>
    <mergeCell ref="A2:I2"/>
    <mergeCell ref="E35:G35"/>
    <mergeCell ref="A3:I3"/>
    <mergeCell ref="H4:I4"/>
    <mergeCell ref="C4:E4"/>
    <mergeCell ref="H6:I6"/>
    <mergeCell ref="G25:I25"/>
    <mergeCell ref="E32:I32"/>
    <mergeCell ref="G27:H27"/>
    <mergeCell ref="G26:H26"/>
    <mergeCell ref="A10:B10"/>
    <mergeCell ref="A11:B11"/>
    <mergeCell ref="A12:B12"/>
    <mergeCell ref="A13:B13"/>
  </mergeCells>
  <hyperlinks>
    <hyperlink ref="E33" r:id="rId1" xr:uid="{00000000-0004-0000-0000-000000000000}"/>
  </hyperlinks>
  <pageMargins left="0.7" right="0.7" top="0.78740157499999996" bottom="0.78740157499999996" header="0.3" footer="0.3"/>
  <pageSetup paperSize="9" orientation="portrait"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Stichbestellung</vt:lpstr>
      <vt:lpstr>Stichbestellung!Druckbereich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Jäggi Bruno</dc:creator>
  <cp:lastModifiedBy>Walti Ruoss</cp:lastModifiedBy>
  <cp:lastPrinted>2021-09-29T14:26:15Z</cp:lastPrinted>
  <dcterms:created xsi:type="dcterms:W3CDTF">2013-12-17T20:21:08Z</dcterms:created>
  <dcterms:modified xsi:type="dcterms:W3CDTF">2023-11-18T12:34:12Z</dcterms:modified>
</cp:coreProperties>
</file>